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1503f6257809b579/Documents/Personal/Sailing Book/Downloads/"/>
    </mc:Choice>
  </mc:AlternateContent>
  <xr:revisionPtr revIDLastSave="254" documentId="8_{0595CABA-5EE9-4A95-81DC-1F62B09B3F99}" xr6:coauthVersionLast="47" xr6:coauthVersionMax="47" xr10:uidLastSave="{6871296D-5C3F-49F6-81D7-52470BFA07E4}"/>
  <bookViews>
    <workbookView xWindow="-108" yWindow="-108" windowWidth="23256" windowHeight="13896" xr2:uid="{9F113D12-DE32-441C-B2B7-80AA85B5C825}"/>
  </bookViews>
  <sheets>
    <sheet name="Purchase Expenses" sheetId="3" r:id="rId1"/>
    <sheet name="Cruising Expenses" sheetId="1" r:id="rId2"/>
  </sheets>
  <definedNames>
    <definedName name="Balances">#REF!</definedName>
    <definedName name="ClosedPositions">#REF!</definedName>
    <definedName name="CurrentSharePrices">#REF!</definedName>
    <definedName name="Ta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4" i="1" l="1"/>
  <c r="C14" i="3"/>
  <c r="D14" i="3"/>
  <c r="Q14" i="1"/>
  <c r="Q17" i="1"/>
  <c r="Q18" i="1"/>
  <c r="Q19" i="1"/>
  <c r="Q20" i="1"/>
  <c r="Q21" i="1"/>
  <c r="Q22" i="1"/>
  <c r="Q23" i="1"/>
  <c r="Q24" i="1"/>
  <c r="Q25" i="1"/>
  <c r="Q26" i="1"/>
  <c r="Q27" i="1"/>
  <c r="Q28" i="1"/>
  <c r="Q5" i="1"/>
  <c r="Q6" i="1"/>
  <c r="Q7" i="1"/>
  <c r="Q8" i="1"/>
  <c r="Q9" i="1"/>
  <c r="Q10" i="1"/>
  <c r="Q11" i="1"/>
  <c r="Q12" i="1"/>
  <c r="Q13" i="1"/>
  <c r="G14" i="1"/>
  <c r="H14" i="1"/>
  <c r="I14" i="1"/>
  <c r="J14" i="1"/>
  <c r="K14" i="1"/>
  <c r="L14" i="1"/>
  <c r="M14" i="1"/>
  <c r="N14" i="1"/>
  <c r="O14" i="1"/>
  <c r="P14" i="1"/>
  <c r="D27" i="1"/>
  <c r="D25" i="1"/>
  <c r="D5" i="1"/>
  <c r="D6" i="1"/>
  <c r="D7" i="1"/>
  <c r="D8" i="1"/>
  <c r="D9" i="1"/>
  <c r="D10" i="1"/>
  <c r="D11" i="1"/>
  <c r="D12" i="1"/>
  <c r="D13" i="1"/>
  <c r="P29" i="1"/>
  <c r="O29" i="1"/>
  <c r="N29" i="1"/>
  <c r="M29" i="1"/>
  <c r="K29" i="1"/>
  <c r="D28" i="1"/>
  <c r="D26" i="1"/>
  <c r="D24" i="1"/>
  <c r="D23" i="1"/>
  <c r="L29" i="1"/>
  <c r="D22" i="1"/>
  <c r="D21" i="1"/>
  <c r="D20" i="1"/>
  <c r="D19" i="1"/>
  <c r="D18" i="1"/>
  <c r="D17" i="1"/>
  <c r="J29" i="1"/>
  <c r="I29" i="1"/>
  <c r="H29" i="1"/>
  <c r="G29" i="1"/>
  <c r="F29" i="1"/>
  <c r="J30" i="1"/>
  <c r="H30" i="1"/>
  <c r="E14" i="1"/>
  <c r="Q4" i="1"/>
  <c r="D4" i="1"/>
  <c r="P30" i="1" l="1"/>
  <c r="O30" i="1"/>
  <c r="N30" i="1"/>
  <c r="M30" i="1"/>
  <c r="L30" i="1"/>
  <c r="K30" i="1"/>
  <c r="F30" i="1"/>
  <c r="G30" i="1"/>
  <c r="D14" i="1"/>
  <c r="C14" i="1"/>
  <c r="E29" i="1"/>
  <c r="Q16" i="1"/>
  <c r="C29" i="1"/>
  <c r="D16" i="1"/>
  <c r="D29" i="1" s="1"/>
  <c r="Q29" i="1" l="1"/>
  <c r="E30" i="1"/>
  <c r="C30" i="1"/>
  <c r="D30" i="1"/>
  <c r="G32" i="1"/>
  <c r="E32" i="1"/>
  <c r="H32" i="1"/>
  <c r="F32" i="1"/>
  <c r="I30" i="1"/>
  <c r="E31" i="1" l="1"/>
  <c r="F31" i="1" s="1"/>
  <c r="G31" i="1" s="1"/>
  <c r="H31" i="1" s="1"/>
  <c r="I31" i="1" s="1"/>
  <c r="J31" i="1" s="1"/>
  <c r="K31" i="1" s="1"/>
  <c r="L31" i="1" s="1"/>
  <c r="M31" i="1" s="1"/>
  <c r="N31" i="1" s="1"/>
  <c r="O31" i="1" s="1"/>
  <c r="P31" i="1" s="1"/>
  <c r="I32" i="1"/>
  <c r="K32" i="1"/>
  <c r="N32" i="1"/>
  <c r="Q30" i="1"/>
  <c r="L32" i="1"/>
  <c r="M32" i="1"/>
  <c r="P32" i="1"/>
  <c r="J32" i="1"/>
  <c r="O32" i="1"/>
</calcChain>
</file>

<file path=xl/sharedStrings.xml><?xml version="1.0" encoding="utf-8"?>
<sst xmlns="http://schemas.openxmlformats.org/spreadsheetml/2006/main" count="99" uniqueCount="93">
  <si>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</si>
  <si>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</si>
  <si>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</si>
  <si>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</si>
  <si>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</si>
  <si>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</si>
  <si>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</si>
  <si>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</si>
  <si>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</si>
  <si>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</si>
  <si>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</si>
  <si>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</si>
  <si>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</si>
  <si>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>Boat Insurance</t>
  </si>
  <si>
    <t>Windy, Navionics, Noonsite etc</t>
  </si>
  <si>
    <t>Boat Expenses</t>
  </si>
  <si>
    <t>Groceries &amp; Alcohol</t>
  </si>
  <si>
    <t>Eating Out</t>
  </si>
  <si>
    <t>Entertainment &amp; Sightseeing</t>
  </si>
  <si>
    <t>Laundry</t>
  </si>
  <si>
    <t>Health Insurance</t>
  </si>
  <si>
    <t>Medical Expenses</t>
  </si>
  <si>
    <t>Other</t>
  </si>
  <si>
    <t>Living Expenses</t>
  </si>
  <si>
    <t>Budget Cumulative</t>
  </si>
  <si>
    <t>Actual Cumulative</t>
  </si>
  <si>
    <t>1.5% of boat value</t>
  </si>
  <si>
    <t>Berthing and Marinas</t>
  </si>
  <si>
    <t>Haul-out</t>
  </si>
  <si>
    <t>Maintenance and Upgrades</t>
  </si>
  <si>
    <t>Winter Berth/Hardstand</t>
  </si>
  <si>
    <t>Fuel</t>
  </si>
  <si>
    <t>Gas, Water, Electricity</t>
  </si>
  <si>
    <t>Cruising and Navigation fees</t>
  </si>
  <si>
    <t>Miscellaneous Services</t>
  </si>
  <si>
    <t>Books, Charts and Subscriptions</t>
  </si>
  <si>
    <t>5 nights per month during season</t>
  </si>
  <si>
    <t>One week-long haul-out per year</t>
  </si>
  <si>
    <t>Marina berth for six months</t>
  </si>
  <si>
    <t>Assumption/Estimate</t>
  </si>
  <si>
    <t>10% of boat value</t>
  </si>
  <si>
    <t>100L diesel per month in season</t>
  </si>
  <si>
    <t>€40 per month year-round</t>
  </si>
  <si>
    <t xml:space="preserve">€1000 per year </t>
  </si>
  <si>
    <t>€800 per month year-round</t>
  </si>
  <si>
    <t>€600 per month year-round</t>
  </si>
  <si>
    <t>€60 per month year-round</t>
  </si>
  <si>
    <t>Travel, Transport, Accommodation</t>
  </si>
  <si>
    <t>€200 per month year-round</t>
  </si>
  <si>
    <t>Books, Streaming and Subscriptions</t>
  </si>
  <si>
    <t>70 per month year-round</t>
  </si>
  <si>
    <t>Clothing and Shoes</t>
  </si>
  <si>
    <t>€100 per month year-round</t>
  </si>
  <si>
    <t>€30 per month year-round</t>
  </si>
  <si>
    <t>€50 per month year-round</t>
  </si>
  <si>
    <t>Communication Expenses</t>
  </si>
  <si>
    <t>Credit Card, ATM and FX Fees</t>
  </si>
  <si>
    <t>€10 per month year-round</t>
  </si>
  <si>
    <t>Gifts and Donations</t>
  </si>
  <si>
    <t>€20 per month year-round</t>
  </si>
  <si>
    <t>e.g. diver, tow, surveyor, fines</t>
  </si>
  <si>
    <t>Actual Costs</t>
  </si>
  <si>
    <t>Monthly (Euro)</t>
  </si>
  <si>
    <t>CRUISING EXPENSES</t>
  </si>
  <si>
    <t>Cruising Expenses</t>
  </si>
  <si>
    <t>Budget</t>
  </si>
  <si>
    <t>Annual  (Euro)</t>
  </si>
  <si>
    <t>Cruising Budget and Expenses</t>
  </si>
  <si>
    <t>Budget (Euro)</t>
  </si>
  <si>
    <t>Actual (Euro)</t>
  </si>
  <si>
    <t>Boat Purchase Price</t>
  </si>
  <si>
    <t>Buyer's Agent Costs</t>
  </si>
  <si>
    <t>Finance and Foreign Exchange</t>
  </si>
  <si>
    <t>Survey and Sea Trial</t>
  </si>
  <si>
    <t>Travel and Accommodation</t>
  </si>
  <si>
    <t xml:space="preserve">Post-Purchase Maintenance and Enhancements </t>
  </si>
  <si>
    <t>Equipment, Tools and Spares</t>
  </si>
  <si>
    <t>Berthing Fees</t>
  </si>
  <si>
    <t>Registration and Re-flagging</t>
  </si>
  <si>
    <t>Charts and Books</t>
  </si>
  <si>
    <t>Other Services</t>
  </si>
  <si>
    <t>5-10% discount from advertised price</t>
  </si>
  <si>
    <t>To be negotiated</t>
  </si>
  <si>
    <t>0.5% of purchase price?</t>
  </si>
  <si>
    <t>Proportional to boat length</t>
  </si>
  <si>
    <t>Depends on time and location between hand-over and sail-away</t>
  </si>
  <si>
    <t>Re-flagging may not be required</t>
  </si>
  <si>
    <t>Depends on existing inventory</t>
  </si>
  <si>
    <t>Legal, agents, additional surveys, training</t>
  </si>
  <si>
    <t>PURCHASE-RELATED EXPENSES</t>
  </si>
  <si>
    <t>Flights, ground transport, accommodation during boat search</t>
  </si>
  <si>
    <t>Maintenance, upgrades, new equipment</t>
  </si>
  <si>
    <t>Galley/cabin, safety equipment, toys, bikes, tools and spare parts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</si>
</sst>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-2]\ * #,##0_-;\-[$€-2]\ * #,##0_-;_-[$€-2]\ * &quot;-&quot;??_-;_-@_-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2" tint="-0.499984740745262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0" xfId="1" applyFont="1"/>
    <xf numFmtId="0" fontId="3" fillId="0" borderId="1" xfId="1" applyFont="1" applyBorder="1"/>
    <xf numFmtId="0" fontId="3" fillId="2" borderId="1" xfId="1" applyFont="1" applyFill="1" applyBorder="1" applyAlignment="1">
      <alignment wrapText="1"/>
    </xf>
    <xf numFmtId="0" fontId="3" fillId="0" borderId="0" xfId="1" applyFont="1"/>
    <xf numFmtId="0" fontId="1" fillId="0" borderId="1" xfId="1" applyBorder="1"/>
    <xf numFmtId="0" fontId="4" fillId="0" borderId="1" xfId="1" applyFont="1" applyBorder="1"/>
    <xf numFmtId="164" fontId="1" fillId="3" borderId="1" xfId="1" applyNumberFormat="1" applyFill="1" applyBorder="1"/>
    <xf numFmtId="164" fontId="1" fillId="0" borderId="1" xfId="1" applyNumberFormat="1" applyBorder="1"/>
    <xf numFmtId="164" fontId="1" fillId="4" borderId="1" xfId="1" applyNumberFormat="1" applyFill="1" applyBorder="1"/>
    <xf numFmtId="0" fontId="1" fillId="0" borderId="0" xfId="1"/>
    <xf numFmtId="164" fontId="3" fillId="2" borderId="1" xfId="1" applyNumberFormat="1" applyFont="1" applyFill="1" applyBorder="1"/>
    <xf numFmtId="164" fontId="3" fillId="0" borderId="1" xfId="1" applyNumberFormat="1" applyFont="1" applyBorder="1"/>
    <xf numFmtId="0" fontId="5" fillId="0" borderId="1" xfId="1" applyFont="1" applyBorder="1" applyAlignment="1">
      <alignment horizontal="right"/>
    </xf>
    <xf numFmtId="0" fontId="4" fillId="0" borderId="1" xfId="1" quotePrefix="1" applyFont="1" applyBorder="1"/>
    <xf numFmtId="0" fontId="3" fillId="5" borderId="1" xfId="1" applyFont="1" applyFill="1" applyBorder="1"/>
    <xf numFmtId="0" fontId="1" fillId="5" borderId="1" xfId="1" applyFill="1" applyBorder="1"/>
    <xf numFmtId="164" fontId="3" fillId="5" borderId="1" xfId="1" applyNumberFormat="1" applyFont="1" applyFill="1" applyBorder="1"/>
    <xf numFmtId="0" fontId="2" fillId="6" borderId="0" xfId="1" applyFont="1" applyFill="1"/>
    <xf numFmtId="0" fontId="3" fillId="10" borderId="1" xfId="1" applyFont="1" applyFill="1" applyBorder="1"/>
    <xf numFmtId="0" fontId="8" fillId="6" borderId="0" xfId="1" applyFont="1" applyFill="1"/>
    <xf numFmtId="0" fontId="3" fillId="11" borderId="1" xfId="1" applyFont="1" applyFill="1" applyBorder="1"/>
    <xf numFmtId="0" fontId="1" fillId="11" borderId="1" xfId="1" applyFill="1" applyBorder="1"/>
    <xf numFmtId="164" fontId="3" fillId="11" borderId="1" xfId="1" applyNumberFormat="1" applyFont="1" applyFill="1" applyBorder="1"/>
    <xf numFmtId="0" fontId="7" fillId="10" borderId="1" xfId="1" applyFont="1" applyFill="1" applyBorder="1"/>
    <xf numFmtId="164" fontId="3" fillId="10" borderId="1" xfId="1" applyNumberFormat="1" applyFont="1" applyFill="1" applyBorder="1"/>
    <xf numFmtId="0" fontId="4" fillId="10" borderId="1" xfId="1" applyFont="1" applyFill="1" applyBorder="1"/>
    <xf numFmtId="164" fontId="3" fillId="12" borderId="1" xfId="1" applyNumberFormat="1" applyFont="1" applyFill="1" applyBorder="1"/>
    <xf numFmtId="164" fontId="3" fillId="9" borderId="1" xfId="1" applyNumberFormat="1" applyFont="1" applyFill="1" applyBorder="1"/>
    <xf numFmtId="164" fontId="6" fillId="3" borderId="1" xfId="1" applyNumberFormat="1" applyFont="1" applyFill="1" applyBorder="1"/>
    <xf numFmtId="0" fontId="3" fillId="8" borderId="1" xfId="1" applyFont="1" applyFill="1" applyBorder="1" applyAlignment="1">
      <alignment horizontal="center"/>
    </xf>
    <xf numFmtId="0" fontId="3" fillId="9" borderId="1" xfId="1" applyFont="1" applyFill="1" applyBorder="1" applyAlignment="1">
      <alignment horizontal="right"/>
    </xf>
    <xf numFmtId="164" fontId="1" fillId="0" borderId="1" xfId="1" applyNumberFormat="1" applyBorder="1" applyAlignment="1">
      <alignment horizontal="right"/>
    </xf>
    <xf numFmtId="164" fontId="1" fillId="4" borderId="1" xfId="1" applyNumberFormat="1" applyFill="1" applyBorder="1" applyAlignment="1">
      <alignment horizontal="right"/>
    </xf>
    <xf numFmtId="164" fontId="1" fillId="0" borderId="1" xfId="1" applyNumberFormat="1" applyBorder="1" applyAlignment="1">
      <alignment horizontal="right" wrapText="1"/>
    </xf>
    <xf numFmtId="164" fontId="3" fillId="10" borderId="1" xfId="1" applyNumberFormat="1" applyFont="1" applyFill="1" applyBorder="1" applyAlignment="1">
      <alignment horizontal="right"/>
    </xf>
    <xf numFmtId="164" fontId="3" fillId="13" borderId="1" xfId="1" applyNumberFormat="1" applyFont="1" applyFill="1" applyBorder="1" applyAlignment="1">
      <alignment horizontal="right"/>
    </xf>
    <xf numFmtId="164" fontId="3" fillId="11" borderId="1" xfId="1" applyNumberFormat="1" applyFont="1" applyFill="1" applyBorder="1" applyAlignment="1">
      <alignment horizontal="right"/>
    </xf>
    <xf numFmtId="164" fontId="3" fillId="9" borderId="1" xfId="1" applyNumberFormat="1" applyFont="1" applyFill="1" applyBorder="1" applyAlignment="1">
      <alignment horizontal="right"/>
    </xf>
    <xf numFmtId="164" fontId="3" fillId="5" borderId="1" xfId="1" applyNumberFormat="1" applyFont="1" applyFill="1" applyBorder="1" applyAlignment="1">
      <alignment horizontal="right"/>
    </xf>
    <xf numFmtId="164" fontId="3" fillId="4" borderId="1" xfId="1" applyNumberFormat="1" applyFont="1" applyFill="1" applyBorder="1" applyAlignment="1">
      <alignment horizontal="right"/>
    </xf>
    <xf numFmtId="164" fontId="3" fillId="0" borderId="1" xfId="1" applyNumberFormat="1" applyFont="1" applyBorder="1" applyAlignment="1">
      <alignment horizontal="right"/>
    </xf>
    <xf numFmtId="0" fontId="3" fillId="7" borderId="2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left" wrapText="1"/>
    </xf>
    <xf numFmtId="0" fontId="3" fillId="2" borderId="4" xfId="1" applyFont="1" applyFill="1" applyBorder="1" applyAlignment="1">
      <alignment horizontal="left" wrapText="1"/>
    </xf>
  </cellXfs>
  <cellStyles count="2">
    <cellStyle name="Normal" xfId="0" builtinId="0"/>
    <cellStyle name="Normal 3" xfId="1" xr:uid="{1A4CE049-C447-45CC-8B6B-1C52ECF27E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3093720</xdr:colOff>
      <xdr:row>17</xdr:row>
      <xdr:rowOff>60960</xdr:rowOff>
    </xdr:from>
    <xdr:to>
      <xdr:col>3</xdr:col>
      <xdr:colOff>807720</xdr:colOff>
      <xdr:row>25</xdr:row>
      <xdr:rowOff>7620</xdr:rowOff>
    </xdr:to>
    <xdr:sp macro="" textlink="">
      <xdr:nvSpPr>
        <xdr:cNvPr id="3" name="Speech Bubble: Rectangle 2">
          <a:extLst>
            <a:ext uri="{FF2B5EF4-FFF2-40B4-BE49-F238E27FC236}">
              <a16:creationId xmlns:a16="http://schemas.microsoft.com/office/drawing/2014/main" id="{85A0E55C-CD75-8D00-8D88-E73243833788}"/>
            </a:ext>
          </a:extLst>
        </xdr:cNvPr>
        <xdr:cNvSpPr/>
      </xdr:nvSpPr>
      <xdr:spPr>
        <a:xfrm>
          <a:off x="6240780" y="3787140"/>
          <a:ext cx="2415540" cy="1531620"/>
        </a:xfrm>
        <a:prstGeom prst="wedgeRectCallout">
          <a:avLst>
            <a:gd name="adj1" fmla="val -3799"/>
            <a:gd name="adj2" fmla="val -86754"/>
          </a:avLst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AU" sz="1200">
              <a:solidFill>
                <a:sysClr val="windowText" lastClr="000000"/>
              </a:solidFill>
            </a:rPr>
            <a:t>The spreadsheet is pre-populated with categories as described in "The Mediterranean Under Sail", Chapter  Nine. The figures are based on actual expenses as incurred by the crew of Ambiente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1935480</xdr:colOff>
      <xdr:row>33</xdr:row>
      <xdr:rowOff>160020</xdr:rowOff>
    </xdr:from>
    <xdr:to>
      <xdr:col>1</xdr:col>
      <xdr:colOff>1988820</xdr:colOff>
      <xdr:row>41</xdr:row>
      <xdr:rowOff>106680</xdr:rowOff>
    </xdr:to>
    <xdr:sp macro="" textlink="">
      <xdr:nvSpPr>
        <xdr:cNvPr id="2" name="Speech Bubble: Rectangle 1">
          <a:extLst>
            <a:ext uri="{FF2B5EF4-FFF2-40B4-BE49-F238E27FC236}">
              <a16:creationId xmlns:a16="http://schemas.microsoft.com/office/drawing/2014/main" id="{2A60C81F-E08E-4A8A-93A6-A51C2ADBA38D}"/>
            </a:ext>
          </a:extLst>
        </xdr:cNvPr>
        <xdr:cNvSpPr/>
      </xdr:nvSpPr>
      <xdr:spPr>
        <a:xfrm>
          <a:off x="1935480" y="7056120"/>
          <a:ext cx="2415540" cy="1531620"/>
        </a:xfrm>
        <a:prstGeom prst="wedgeRectCallout">
          <a:avLst>
            <a:gd name="adj1" fmla="val -3799"/>
            <a:gd name="adj2" fmla="val -86754"/>
          </a:avLst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AU" sz="1200">
              <a:solidFill>
                <a:sysClr val="windowText" lastClr="000000"/>
              </a:solidFill>
            </a:rPr>
            <a:t>The spreadsheet is pre-populated with categories as described in "The Mediterranean Under Sail", Chapter  Nine. The figures are based on actual expenses as incurred by the crew of Ambiente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36758-06C7-4CB1-B7A6-1986D26D0BF5}">
  <sheetPr>
    <pageSetUpPr fitToPage="1"/>
  </sheetPr>
  <dimension ref="A1:D18"/>
  <sheetViews>
    <sheetView tabSelected="1" zoomScaleNormal="100" workbookViewId="0"/>
  </sheetViews>
  <sheetFormatPr defaultColWidth="9.6640625" defaultRowHeight="15.6" x14ac:dyDescent="0.3"/>
  <cols>
    <col min="1" max="1" width="45.88671875" style="10" customWidth="1"/>
    <col min="2" max="2" width="52.77734375" style="10" customWidth="1"/>
    <col min="3" max="4" width="15.77734375" style="10" customWidth="1"/>
    <col min="5" max="16384" width="9.6640625" style="10"/>
  </cols>
  <sheetData>
    <row r="1" spans="1:4" s="1" customFormat="1" ht="21" x14ac:dyDescent="0.4">
      <c r="A1" s="20" t="s">
        <v>67</v>
      </c>
      <c r="B1" s="18"/>
      <c r="C1" s="18"/>
      <c r="D1" s="18"/>
    </row>
    <row r="2" spans="1:4" s="4" customFormat="1" ht="38.4" customHeight="1" x14ac:dyDescent="0.3">
      <c r="A2" s="19" t="s">
        <v>64</v>
      </c>
      <c r="B2" s="19" t="s">
        <v>39</v>
      </c>
      <c r="C2" s="3" t="s">
        <v>68</v>
      </c>
      <c r="D2" s="31" t="s">
        <v>69</v>
      </c>
    </row>
    <row r="3" spans="1:4" x14ac:dyDescent="0.3">
      <c r="A3" s="5" t="s">
        <v>70</v>
      </c>
      <c r="B3" s="6" t="s">
        <v>81</v>
      </c>
      <c r="C3" s="7">
        <v>175000</v>
      </c>
      <c r="D3" s="9">
        <v>0</v>
      </c>
    </row>
    <row r="4" spans="1:4" x14ac:dyDescent="0.3">
      <c r="A4" s="5" t="s">
        <v>71</v>
      </c>
      <c r="B4" s="6" t="s">
        <v>82</v>
      </c>
      <c r="C4" s="7">
        <v>0</v>
      </c>
      <c r="D4" s="9">
        <v>0</v>
      </c>
    </row>
    <row r="5" spans="1:4" x14ac:dyDescent="0.3">
      <c r="A5" s="5" t="s">
        <v>72</v>
      </c>
      <c r="B5" s="6" t="s">
        <v>83</v>
      </c>
      <c r="C5" s="7">
        <v>1000</v>
      </c>
      <c r="D5" s="9">
        <v>0</v>
      </c>
    </row>
    <row r="6" spans="1:4" x14ac:dyDescent="0.3">
      <c r="A6" s="5" t="s">
        <v>73</v>
      </c>
      <c r="B6" s="6" t="s">
        <v>84</v>
      </c>
      <c r="C6" s="7">
        <v>1700</v>
      </c>
      <c r="D6" s="9">
        <v>0</v>
      </c>
    </row>
    <row r="7" spans="1:4" x14ac:dyDescent="0.3">
      <c r="A7" s="5" t="s">
        <v>74</v>
      </c>
      <c r="B7" s="6" t="s">
        <v>90</v>
      </c>
      <c r="C7" s="7">
        <v>3000</v>
      </c>
      <c r="D7" s="9">
        <v>0</v>
      </c>
    </row>
    <row r="8" spans="1:4" x14ac:dyDescent="0.3">
      <c r="A8" s="5" t="s">
        <v>75</v>
      </c>
      <c r="B8" s="6" t="s">
        <v>91</v>
      </c>
      <c r="C8" s="7">
        <v>11200</v>
      </c>
      <c r="D8" s="9">
        <v>0</v>
      </c>
    </row>
    <row r="9" spans="1:4" x14ac:dyDescent="0.3">
      <c r="A9" s="5" t="s">
        <v>76</v>
      </c>
      <c r="B9" s="6" t="s">
        <v>92</v>
      </c>
      <c r="C9" s="7">
        <v>2000</v>
      </c>
      <c r="D9" s="9">
        <v>0</v>
      </c>
    </row>
    <row r="10" spans="1:4" x14ac:dyDescent="0.3">
      <c r="A10" s="5" t="s">
        <v>77</v>
      </c>
      <c r="B10" s="6" t="s">
        <v>85</v>
      </c>
      <c r="C10" s="7">
        <v>3000</v>
      </c>
      <c r="D10" s="9">
        <v>0</v>
      </c>
    </row>
    <row r="11" spans="1:4" x14ac:dyDescent="0.3">
      <c r="A11" s="5" t="s">
        <v>78</v>
      </c>
      <c r="B11" s="6" t="s">
        <v>86</v>
      </c>
      <c r="C11" s="7">
        <v>1400</v>
      </c>
      <c r="D11" s="9">
        <v>0</v>
      </c>
    </row>
    <row r="12" spans="1:4" x14ac:dyDescent="0.3">
      <c r="A12" s="5" t="s">
        <v>79</v>
      </c>
      <c r="B12" s="6" t="s">
        <v>87</v>
      </c>
      <c r="C12" s="7">
        <v>1000</v>
      </c>
      <c r="D12" s="9">
        <v>0</v>
      </c>
    </row>
    <row r="13" spans="1:4" x14ac:dyDescent="0.3">
      <c r="A13" s="5" t="s">
        <v>80</v>
      </c>
      <c r="B13" s="6" t="s">
        <v>88</v>
      </c>
      <c r="C13" s="7">
        <v>700</v>
      </c>
      <c r="D13" s="9">
        <v>0</v>
      </c>
    </row>
    <row r="14" spans="1:4" x14ac:dyDescent="0.3">
      <c r="A14" s="19" t="s">
        <v>89</v>
      </c>
      <c r="B14" s="24"/>
      <c r="C14" s="11">
        <f>SUM(C3:C13)</f>
        <v>200000</v>
      </c>
      <c r="D14" s="28">
        <f>SUM(D3:D13)</f>
        <v>0</v>
      </c>
    </row>
    <row r="18" spans="1:2" x14ac:dyDescent="0.3">
      <c r="A18" s="4"/>
      <c r="B18" s="4"/>
    </row>
  </sheetData>
  <pageMargins left="0.7" right="0.7" top="0.75" bottom="0.75" header="0.3" footer="0.3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C041C-82F1-4052-BD95-2CB01AA6498C}">
  <sheetPr>
    <pageSetUpPr fitToPage="1"/>
  </sheetPr>
  <dimension ref="A1:Q37"/>
  <sheetViews>
    <sheetView zoomScaleNormal="100" workbookViewId="0">
      <pane xSplit="3" ySplit="3" topLeftCell="H17" activePane="bottomRight" state="frozen"/>
      <selection pane="topRight" activeCell="D1" sqref="D1"/>
      <selection pane="bottomLeft" activeCell="A4" sqref="A4"/>
      <selection pane="bottomRight"/>
    </sheetView>
  </sheetViews>
  <sheetFormatPr defaultColWidth="9.6640625" defaultRowHeight="15.6" x14ac:dyDescent="0.3"/>
  <cols>
    <col min="1" max="1" width="34.44140625" style="10" customWidth="1"/>
    <col min="2" max="2" width="33.21875" style="10" customWidth="1"/>
    <col min="3" max="3" width="12.21875" style="10" customWidth="1"/>
    <col min="4" max="15" width="10.21875" style="10" customWidth="1"/>
    <col min="16" max="16" width="12.21875" style="10" customWidth="1"/>
    <col min="17" max="17" width="12.33203125" style="10" customWidth="1"/>
    <col min="18" max="16384" width="9.6640625" style="10"/>
  </cols>
  <sheetData>
    <row r="1" spans="1:17" s="1" customFormat="1" ht="21" x14ac:dyDescent="0.4">
      <c r="A1" s="20" t="s">
        <v>67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x14ac:dyDescent="0.3">
      <c r="A2" s="19"/>
      <c r="B2" s="19"/>
      <c r="C2" s="43" t="s">
        <v>65</v>
      </c>
      <c r="D2" s="44"/>
      <c r="E2" s="42" t="s">
        <v>61</v>
      </c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17" s="4" customFormat="1" ht="38.4" customHeight="1" x14ac:dyDescent="0.3">
      <c r="A3" s="19" t="s">
        <v>64</v>
      </c>
      <c r="B3" s="19" t="s">
        <v>39</v>
      </c>
      <c r="C3" s="3" t="s">
        <v>66</v>
      </c>
      <c r="D3" s="3" t="s">
        <v>62</v>
      </c>
      <c r="E3" s="30" t="s">
        <v>0</v>
      </c>
      <c r="F3" s="30" t="s">
        <v>1</v>
      </c>
      <c r="G3" s="30" t="s">
        <v>2</v>
      </c>
      <c r="H3" s="30" t="s">
        <v>3</v>
      </c>
      <c r="I3" s="30" t="s">
        <v>4</v>
      </c>
      <c r="J3" s="30" t="s">
        <v>5</v>
      </c>
      <c r="K3" s="30" t="s">
        <v>6</v>
      </c>
      <c r="L3" s="30" t="s">
        <v>7</v>
      </c>
      <c r="M3" s="30" t="s">
        <v>8</v>
      </c>
      <c r="N3" s="30" t="s">
        <v>9</v>
      </c>
      <c r="O3" s="30" t="s">
        <v>10</v>
      </c>
      <c r="P3" s="30" t="s">
        <v>11</v>
      </c>
      <c r="Q3" s="31" t="s">
        <v>12</v>
      </c>
    </row>
    <row r="4" spans="1:17" x14ac:dyDescent="0.3">
      <c r="A4" s="5" t="s">
        <v>13</v>
      </c>
      <c r="B4" s="6" t="s">
        <v>26</v>
      </c>
      <c r="C4" s="7">
        <v>1900</v>
      </c>
      <c r="D4" s="7">
        <f>C4/12</f>
        <v>158.33333333333334</v>
      </c>
      <c r="E4" s="8"/>
      <c r="F4" s="8"/>
      <c r="G4" s="8"/>
      <c r="H4" s="8"/>
      <c r="I4" s="8"/>
      <c r="J4" s="32"/>
      <c r="K4" s="32"/>
      <c r="L4" s="32"/>
      <c r="M4" s="32"/>
      <c r="N4" s="32"/>
      <c r="O4" s="32"/>
      <c r="P4" s="32"/>
      <c r="Q4" s="33">
        <f>SUM(E4:P4)</f>
        <v>0</v>
      </c>
    </row>
    <row r="5" spans="1:17" x14ac:dyDescent="0.3">
      <c r="A5" s="5" t="s">
        <v>27</v>
      </c>
      <c r="B5" s="6" t="s">
        <v>36</v>
      </c>
      <c r="C5" s="7">
        <v>1200</v>
      </c>
      <c r="D5" s="7">
        <f t="shared" ref="D5:D13" si="0">C5/12</f>
        <v>100</v>
      </c>
      <c r="E5" s="8"/>
      <c r="F5" s="8"/>
      <c r="G5" s="8"/>
      <c r="H5" s="8"/>
      <c r="I5" s="8"/>
      <c r="J5" s="32"/>
      <c r="K5" s="32"/>
      <c r="L5" s="32"/>
      <c r="M5" s="32"/>
      <c r="N5" s="32"/>
      <c r="O5" s="32"/>
      <c r="P5" s="32"/>
      <c r="Q5" s="33">
        <f t="shared" ref="Q5:Q13" si="1">SUM(E5:P5)</f>
        <v>0</v>
      </c>
    </row>
    <row r="6" spans="1:17" x14ac:dyDescent="0.3">
      <c r="A6" s="5" t="s">
        <v>28</v>
      </c>
      <c r="B6" s="6" t="s">
        <v>37</v>
      </c>
      <c r="C6" s="7">
        <v>1000</v>
      </c>
      <c r="D6" s="7">
        <f t="shared" si="0"/>
        <v>83.333333333333329</v>
      </c>
      <c r="E6" s="8"/>
      <c r="F6" s="8"/>
      <c r="G6" s="8"/>
      <c r="H6" s="8"/>
      <c r="I6" s="8"/>
      <c r="J6" s="32"/>
      <c r="K6" s="32"/>
      <c r="L6" s="32"/>
      <c r="M6" s="32"/>
      <c r="N6" s="32"/>
      <c r="O6" s="32"/>
      <c r="P6" s="32"/>
      <c r="Q6" s="33">
        <f t="shared" si="1"/>
        <v>0</v>
      </c>
    </row>
    <row r="7" spans="1:17" x14ac:dyDescent="0.3">
      <c r="A7" s="5" t="s">
        <v>30</v>
      </c>
      <c r="B7" s="6" t="s">
        <v>38</v>
      </c>
      <c r="C7" s="7">
        <v>6000</v>
      </c>
      <c r="D7" s="7">
        <f t="shared" si="0"/>
        <v>500</v>
      </c>
      <c r="E7" s="8"/>
      <c r="F7" s="8"/>
      <c r="G7" s="8"/>
      <c r="H7" s="8"/>
      <c r="I7" s="8"/>
      <c r="J7" s="32"/>
      <c r="K7" s="32"/>
      <c r="L7" s="32"/>
      <c r="M7" s="32"/>
      <c r="N7" s="32"/>
      <c r="O7" s="32"/>
      <c r="P7" s="32"/>
      <c r="Q7" s="33">
        <f t="shared" si="1"/>
        <v>0</v>
      </c>
    </row>
    <row r="8" spans="1:17" x14ac:dyDescent="0.3">
      <c r="A8" s="5" t="s">
        <v>29</v>
      </c>
      <c r="B8" s="6" t="s">
        <v>40</v>
      </c>
      <c r="C8" s="7">
        <v>17000</v>
      </c>
      <c r="D8" s="7">
        <f t="shared" si="0"/>
        <v>1416.6666666666667</v>
      </c>
      <c r="E8" s="8"/>
      <c r="F8" s="8"/>
      <c r="G8" s="8"/>
      <c r="H8" s="8"/>
      <c r="I8" s="8"/>
      <c r="J8" s="32"/>
      <c r="K8" s="32"/>
      <c r="L8" s="32"/>
      <c r="M8" s="32"/>
      <c r="N8" s="32"/>
      <c r="O8" s="32"/>
      <c r="P8" s="32"/>
      <c r="Q8" s="33">
        <f t="shared" si="1"/>
        <v>0</v>
      </c>
    </row>
    <row r="9" spans="1:17" x14ac:dyDescent="0.3">
      <c r="A9" s="5" t="s">
        <v>31</v>
      </c>
      <c r="B9" s="6" t="s">
        <v>41</v>
      </c>
      <c r="C9" s="7">
        <v>1000</v>
      </c>
      <c r="D9" s="7">
        <f t="shared" si="0"/>
        <v>83.333333333333329</v>
      </c>
      <c r="E9" s="8"/>
      <c r="F9" s="8"/>
      <c r="G9" s="8"/>
      <c r="H9" s="8"/>
      <c r="I9" s="8"/>
      <c r="J9" s="32"/>
      <c r="K9" s="32"/>
      <c r="L9" s="32"/>
      <c r="M9" s="32"/>
      <c r="N9" s="32"/>
      <c r="O9" s="32"/>
      <c r="P9" s="32"/>
      <c r="Q9" s="33">
        <f t="shared" si="1"/>
        <v>0</v>
      </c>
    </row>
    <row r="10" spans="1:17" x14ac:dyDescent="0.3">
      <c r="A10" s="5" t="s">
        <v>32</v>
      </c>
      <c r="B10" s="6" t="s">
        <v>42</v>
      </c>
      <c r="C10" s="7">
        <v>400</v>
      </c>
      <c r="D10" s="7">
        <f t="shared" si="0"/>
        <v>33.333333333333336</v>
      </c>
      <c r="E10" s="8"/>
      <c r="F10" s="8"/>
      <c r="G10" s="8"/>
      <c r="H10" s="8"/>
      <c r="I10" s="8"/>
      <c r="J10" s="32"/>
      <c r="K10" s="32"/>
      <c r="L10" s="32"/>
      <c r="M10" s="32"/>
      <c r="N10" s="32"/>
      <c r="O10" s="32"/>
      <c r="P10" s="32"/>
      <c r="Q10" s="33">
        <f t="shared" si="1"/>
        <v>0</v>
      </c>
    </row>
    <row r="11" spans="1:17" x14ac:dyDescent="0.3">
      <c r="A11" s="5" t="s">
        <v>33</v>
      </c>
      <c r="B11" s="6" t="s">
        <v>43</v>
      </c>
      <c r="C11" s="7">
        <v>1000</v>
      </c>
      <c r="D11" s="7">
        <f t="shared" si="0"/>
        <v>83.333333333333329</v>
      </c>
      <c r="E11" s="8"/>
      <c r="F11" s="8"/>
      <c r="G11" s="8"/>
      <c r="H11" s="8"/>
      <c r="I11" s="8"/>
      <c r="J11" s="32"/>
      <c r="K11" s="32"/>
      <c r="L11" s="32"/>
      <c r="M11" s="32"/>
      <c r="N11" s="34"/>
      <c r="O11" s="32"/>
      <c r="P11" s="32"/>
      <c r="Q11" s="33">
        <f t="shared" si="1"/>
        <v>0</v>
      </c>
    </row>
    <row r="12" spans="1:17" x14ac:dyDescent="0.3">
      <c r="A12" s="5" t="s">
        <v>35</v>
      </c>
      <c r="B12" s="6" t="s">
        <v>14</v>
      </c>
      <c r="C12" s="7">
        <v>500</v>
      </c>
      <c r="D12" s="7">
        <f t="shared" si="0"/>
        <v>41.666666666666664</v>
      </c>
      <c r="E12" s="8"/>
      <c r="F12" s="8"/>
      <c r="G12" s="8"/>
      <c r="H12" s="8"/>
      <c r="I12" s="8"/>
      <c r="J12" s="32"/>
      <c r="K12" s="32"/>
      <c r="L12" s="32"/>
      <c r="M12" s="32"/>
      <c r="N12" s="32"/>
      <c r="O12" s="32"/>
      <c r="P12" s="32"/>
      <c r="Q12" s="33">
        <f t="shared" si="1"/>
        <v>0</v>
      </c>
    </row>
    <row r="13" spans="1:17" x14ac:dyDescent="0.3">
      <c r="A13" s="5" t="s">
        <v>34</v>
      </c>
      <c r="B13" s="6" t="s">
        <v>60</v>
      </c>
      <c r="C13" s="7">
        <v>1000</v>
      </c>
      <c r="D13" s="7">
        <f t="shared" si="0"/>
        <v>83.333333333333329</v>
      </c>
      <c r="E13" s="8"/>
      <c r="F13" s="8"/>
      <c r="G13" s="8"/>
      <c r="H13" s="8"/>
      <c r="I13" s="8"/>
      <c r="J13" s="32"/>
      <c r="K13" s="32"/>
      <c r="L13" s="32"/>
      <c r="M13" s="32"/>
      <c r="N13" s="32"/>
      <c r="O13" s="32"/>
      <c r="P13" s="32"/>
      <c r="Q13" s="33">
        <f t="shared" si="1"/>
        <v>0</v>
      </c>
    </row>
    <row r="14" spans="1:17" x14ac:dyDescent="0.3">
      <c r="A14" s="19" t="s">
        <v>15</v>
      </c>
      <c r="B14" s="26"/>
      <c r="C14" s="11">
        <f t="shared" ref="C14:Q14" si="2">SUM(C4:C13)</f>
        <v>31000</v>
      </c>
      <c r="D14" s="11">
        <f t="shared" si="2"/>
        <v>2583.3333333333339</v>
      </c>
      <c r="E14" s="25">
        <f t="shared" si="2"/>
        <v>0</v>
      </c>
      <c r="F14" s="25">
        <f t="shared" si="2"/>
        <v>0</v>
      </c>
      <c r="G14" s="25">
        <f t="shared" si="2"/>
        <v>0</v>
      </c>
      <c r="H14" s="25">
        <f t="shared" si="2"/>
        <v>0</v>
      </c>
      <c r="I14" s="25">
        <f t="shared" si="2"/>
        <v>0</v>
      </c>
      <c r="J14" s="35">
        <f t="shared" si="2"/>
        <v>0</v>
      </c>
      <c r="K14" s="35">
        <f t="shared" si="2"/>
        <v>0</v>
      </c>
      <c r="L14" s="35">
        <f t="shared" si="2"/>
        <v>0</v>
      </c>
      <c r="M14" s="35">
        <f t="shared" si="2"/>
        <v>0</v>
      </c>
      <c r="N14" s="35">
        <f t="shared" si="2"/>
        <v>0</v>
      </c>
      <c r="O14" s="35">
        <f t="shared" si="2"/>
        <v>0</v>
      </c>
      <c r="P14" s="35">
        <f t="shared" si="2"/>
        <v>0</v>
      </c>
      <c r="Q14" s="36">
        <f t="shared" si="2"/>
        <v>0</v>
      </c>
    </row>
    <row r="15" spans="1:17" x14ac:dyDescent="0.3">
      <c r="A15" s="5"/>
      <c r="B15" s="13"/>
      <c r="C15" s="29"/>
      <c r="D15" s="29"/>
      <c r="E15" s="8"/>
      <c r="F15" s="8"/>
      <c r="G15" s="8"/>
      <c r="H15" s="8"/>
      <c r="I15" s="8"/>
      <c r="J15" s="32"/>
      <c r="K15" s="32"/>
      <c r="L15" s="32"/>
      <c r="M15" s="32"/>
      <c r="N15" s="32"/>
      <c r="O15" s="32"/>
      <c r="P15" s="32"/>
      <c r="Q15" s="33"/>
    </row>
    <row r="16" spans="1:17" x14ac:dyDescent="0.3">
      <c r="A16" s="5" t="s">
        <v>16</v>
      </c>
      <c r="B16" s="14" t="s">
        <v>44</v>
      </c>
      <c r="C16" s="7">
        <v>9600</v>
      </c>
      <c r="D16" s="7">
        <f t="shared" ref="D16:D28" si="3">C16/12</f>
        <v>800</v>
      </c>
      <c r="E16" s="8"/>
      <c r="F16" s="8"/>
      <c r="G16" s="8"/>
      <c r="H16" s="8"/>
      <c r="I16" s="8"/>
      <c r="J16" s="32"/>
      <c r="K16" s="32"/>
      <c r="L16" s="32"/>
      <c r="M16" s="32"/>
      <c r="N16" s="32"/>
      <c r="O16" s="32"/>
      <c r="P16" s="32"/>
      <c r="Q16" s="33">
        <f t="shared" ref="Q16:Q30" si="4">SUM(E16:P16)</f>
        <v>0</v>
      </c>
    </row>
    <row r="17" spans="1:17" x14ac:dyDescent="0.3">
      <c r="A17" s="5" t="s">
        <v>17</v>
      </c>
      <c r="B17" s="14" t="s">
        <v>45</v>
      </c>
      <c r="C17" s="7">
        <v>7200</v>
      </c>
      <c r="D17" s="7">
        <f t="shared" si="3"/>
        <v>600</v>
      </c>
      <c r="E17" s="8"/>
      <c r="F17" s="8"/>
      <c r="G17" s="8"/>
      <c r="H17" s="8"/>
      <c r="I17" s="8"/>
      <c r="J17" s="32"/>
      <c r="K17" s="32"/>
      <c r="L17" s="32"/>
      <c r="M17" s="32"/>
      <c r="N17" s="32"/>
      <c r="O17" s="32"/>
      <c r="P17" s="32"/>
      <c r="Q17" s="33">
        <f t="shared" si="4"/>
        <v>0</v>
      </c>
    </row>
    <row r="18" spans="1:17" x14ac:dyDescent="0.3">
      <c r="A18" s="5" t="s">
        <v>18</v>
      </c>
      <c r="B18" s="14" t="s">
        <v>46</v>
      </c>
      <c r="C18" s="7">
        <v>720</v>
      </c>
      <c r="D18" s="7">
        <f t="shared" si="3"/>
        <v>60</v>
      </c>
      <c r="E18" s="8"/>
      <c r="F18" s="8"/>
      <c r="G18" s="8"/>
      <c r="H18" s="8"/>
      <c r="I18" s="8"/>
      <c r="J18" s="32"/>
      <c r="K18" s="32"/>
      <c r="L18" s="32"/>
      <c r="M18" s="32"/>
      <c r="N18" s="32"/>
      <c r="O18" s="32"/>
      <c r="P18" s="32"/>
      <c r="Q18" s="33">
        <f t="shared" si="4"/>
        <v>0</v>
      </c>
    </row>
    <row r="19" spans="1:17" x14ac:dyDescent="0.3">
      <c r="A19" s="5" t="s">
        <v>47</v>
      </c>
      <c r="B19" s="14" t="s">
        <v>48</v>
      </c>
      <c r="C19" s="7">
        <v>2400</v>
      </c>
      <c r="D19" s="7">
        <f t="shared" si="3"/>
        <v>200</v>
      </c>
      <c r="E19" s="8"/>
      <c r="F19" s="8"/>
      <c r="G19" s="8"/>
      <c r="H19" s="8"/>
      <c r="I19" s="8"/>
      <c r="J19" s="32"/>
      <c r="K19" s="32"/>
      <c r="L19" s="32"/>
      <c r="M19" s="32"/>
      <c r="N19" s="32"/>
      <c r="O19" s="32"/>
      <c r="P19" s="32"/>
      <c r="Q19" s="33">
        <f t="shared" si="4"/>
        <v>0</v>
      </c>
    </row>
    <row r="20" spans="1:17" x14ac:dyDescent="0.3">
      <c r="A20" s="5" t="s">
        <v>49</v>
      </c>
      <c r="B20" s="14" t="s">
        <v>50</v>
      </c>
      <c r="C20" s="7">
        <v>840</v>
      </c>
      <c r="D20" s="7">
        <f t="shared" si="3"/>
        <v>70</v>
      </c>
      <c r="E20" s="8"/>
      <c r="F20" s="8"/>
      <c r="G20" s="8"/>
      <c r="H20" s="8"/>
      <c r="I20" s="8"/>
      <c r="J20" s="32"/>
      <c r="K20" s="32"/>
      <c r="L20" s="32"/>
      <c r="M20" s="32"/>
      <c r="N20" s="32"/>
      <c r="O20" s="32"/>
      <c r="P20" s="32"/>
      <c r="Q20" s="33">
        <f t="shared" si="4"/>
        <v>0</v>
      </c>
    </row>
    <row r="21" spans="1:17" x14ac:dyDescent="0.3">
      <c r="A21" s="5" t="s">
        <v>51</v>
      </c>
      <c r="B21" s="14" t="s">
        <v>52</v>
      </c>
      <c r="C21" s="7">
        <v>1200</v>
      </c>
      <c r="D21" s="7">
        <f t="shared" si="3"/>
        <v>100</v>
      </c>
      <c r="E21" s="8"/>
      <c r="F21" s="8"/>
      <c r="G21" s="8"/>
      <c r="H21" s="8"/>
      <c r="I21" s="8"/>
      <c r="J21" s="32"/>
      <c r="K21" s="32"/>
      <c r="L21" s="32"/>
      <c r="M21" s="32"/>
      <c r="N21" s="32"/>
      <c r="O21" s="32"/>
      <c r="P21" s="32"/>
      <c r="Q21" s="33">
        <f t="shared" si="4"/>
        <v>0</v>
      </c>
    </row>
    <row r="22" spans="1:17" x14ac:dyDescent="0.3">
      <c r="A22" s="5" t="s">
        <v>19</v>
      </c>
      <c r="B22" s="14" t="s">
        <v>53</v>
      </c>
      <c r="C22" s="7">
        <v>360</v>
      </c>
      <c r="D22" s="7">
        <f t="shared" si="3"/>
        <v>30</v>
      </c>
      <c r="E22" s="8"/>
      <c r="F22" s="8"/>
      <c r="G22" s="8"/>
      <c r="H22" s="8"/>
      <c r="I22" s="8"/>
      <c r="J22" s="32"/>
      <c r="K22" s="32"/>
      <c r="L22" s="32"/>
      <c r="M22" s="32"/>
      <c r="N22" s="32"/>
      <c r="O22" s="32"/>
      <c r="P22" s="32"/>
      <c r="Q22" s="33">
        <f t="shared" si="4"/>
        <v>0</v>
      </c>
    </row>
    <row r="23" spans="1:17" x14ac:dyDescent="0.3">
      <c r="A23" s="5" t="s">
        <v>20</v>
      </c>
      <c r="B23" s="14" t="s">
        <v>52</v>
      </c>
      <c r="C23" s="7">
        <v>1200</v>
      </c>
      <c r="D23" s="7">
        <f t="shared" si="3"/>
        <v>100</v>
      </c>
      <c r="E23" s="8"/>
      <c r="F23" s="8"/>
      <c r="G23" s="8"/>
      <c r="H23" s="8"/>
      <c r="I23" s="8"/>
      <c r="J23" s="32"/>
      <c r="K23" s="32"/>
      <c r="L23" s="32"/>
      <c r="M23" s="32"/>
      <c r="N23" s="32"/>
      <c r="O23" s="32"/>
      <c r="P23" s="32"/>
      <c r="Q23" s="33">
        <f t="shared" si="4"/>
        <v>0</v>
      </c>
    </row>
    <row r="24" spans="1:17" x14ac:dyDescent="0.3">
      <c r="A24" s="5" t="s">
        <v>21</v>
      </c>
      <c r="B24" s="14" t="s">
        <v>54</v>
      </c>
      <c r="C24" s="7">
        <v>600</v>
      </c>
      <c r="D24" s="7">
        <f t="shared" si="3"/>
        <v>50</v>
      </c>
      <c r="E24" s="8"/>
      <c r="F24" s="8"/>
      <c r="G24" s="8"/>
      <c r="H24" s="8"/>
      <c r="I24" s="8"/>
      <c r="J24" s="32"/>
      <c r="K24" s="32"/>
      <c r="L24" s="32"/>
      <c r="M24" s="32"/>
      <c r="N24" s="32"/>
      <c r="O24" s="32"/>
      <c r="P24" s="32"/>
      <c r="Q24" s="33">
        <f t="shared" si="4"/>
        <v>0</v>
      </c>
    </row>
    <row r="25" spans="1:17" x14ac:dyDescent="0.3">
      <c r="A25" s="5" t="s">
        <v>55</v>
      </c>
      <c r="B25" s="14" t="s">
        <v>52</v>
      </c>
      <c r="C25" s="7">
        <v>1200</v>
      </c>
      <c r="D25" s="7">
        <f t="shared" si="3"/>
        <v>100</v>
      </c>
      <c r="E25" s="8"/>
      <c r="F25" s="8"/>
      <c r="G25" s="8"/>
      <c r="H25" s="8"/>
      <c r="I25" s="8"/>
      <c r="J25" s="32"/>
      <c r="K25" s="32"/>
      <c r="L25" s="32"/>
      <c r="M25" s="32"/>
      <c r="N25" s="32"/>
      <c r="O25" s="32"/>
      <c r="P25" s="32"/>
      <c r="Q25" s="33">
        <f t="shared" si="4"/>
        <v>0</v>
      </c>
    </row>
    <row r="26" spans="1:17" x14ac:dyDescent="0.3">
      <c r="A26" s="5" t="s">
        <v>56</v>
      </c>
      <c r="B26" s="14" t="s">
        <v>57</v>
      </c>
      <c r="C26" s="7">
        <v>120</v>
      </c>
      <c r="D26" s="7">
        <f t="shared" si="3"/>
        <v>10</v>
      </c>
      <c r="E26" s="8"/>
      <c r="F26" s="8"/>
      <c r="G26" s="8"/>
      <c r="H26" s="8"/>
      <c r="I26" s="8"/>
      <c r="J26" s="32"/>
      <c r="K26" s="32"/>
      <c r="L26" s="32"/>
      <c r="M26" s="32"/>
      <c r="N26" s="32"/>
      <c r="O26" s="32"/>
      <c r="P26" s="32"/>
      <c r="Q26" s="33">
        <f t="shared" si="4"/>
        <v>0</v>
      </c>
    </row>
    <row r="27" spans="1:17" x14ac:dyDescent="0.3">
      <c r="A27" s="5" t="s">
        <v>58</v>
      </c>
      <c r="B27" s="14" t="s">
        <v>59</v>
      </c>
      <c r="C27" s="7">
        <v>240</v>
      </c>
      <c r="D27" s="7">
        <f t="shared" si="3"/>
        <v>20</v>
      </c>
      <c r="E27" s="8"/>
      <c r="F27" s="8"/>
      <c r="G27" s="8"/>
      <c r="H27" s="8"/>
      <c r="I27" s="8"/>
      <c r="J27" s="32"/>
      <c r="K27" s="32"/>
      <c r="L27" s="32"/>
      <c r="M27" s="32"/>
      <c r="N27" s="32"/>
      <c r="O27" s="32"/>
      <c r="P27" s="32"/>
      <c r="Q27" s="33">
        <f t="shared" si="4"/>
        <v>0</v>
      </c>
    </row>
    <row r="28" spans="1:17" x14ac:dyDescent="0.3">
      <c r="A28" s="5" t="s">
        <v>22</v>
      </c>
      <c r="B28" s="14" t="s">
        <v>52</v>
      </c>
      <c r="C28" s="7">
        <v>1200</v>
      </c>
      <c r="D28" s="7">
        <f t="shared" si="3"/>
        <v>100</v>
      </c>
      <c r="E28" s="8"/>
      <c r="F28" s="8"/>
      <c r="G28" s="8"/>
      <c r="H28" s="8"/>
      <c r="I28" s="8"/>
      <c r="J28" s="32"/>
      <c r="K28" s="32"/>
      <c r="L28" s="32"/>
      <c r="M28" s="32"/>
      <c r="N28" s="32"/>
      <c r="O28" s="32"/>
      <c r="P28" s="32"/>
      <c r="Q28" s="33">
        <f t="shared" si="4"/>
        <v>0</v>
      </c>
    </row>
    <row r="29" spans="1:17" x14ac:dyDescent="0.3">
      <c r="A29" s="19" t="s">
        <v>23</v>
      </c>
      <c r="B29" s="24"/>
      <c r="C29" s="11">
        <f t="shared" ref="C29:P29" si="5">SUM(C16:C28)</f>
        <v>26880</v>
      </c>
      <c r="D29" s="11">
        <f t="shared" si="5"/>
        <v>2240</v>
      </c>
      <c r="E29" s="12">
        <f t="shared" si="5"/>
        <v>0</v>
      </c>
      <c r="F29" s="25">
        <f t="shared" si="5"/>
        <v>0</v>
      </c>
      <c r="G29" s="25">
        <f t="shared" si="5"/>
        <v>0</v>
      </c>
      <c r="H29" s="25">
        <f t="shared" si="5"/>
        <v>0</v>
      </c>
      <c r="I29" s="25">
        <f t="shared" si="5"/>
        <v>0</v>
      </c>
      <c r="J29" s="35">
        <f t="shared" si="5"/>
        <v>0</v>
      </c>
      <c r="K29" s="35">
        <f t="shared" si="5"/>
        <v>0</v>
      </c>
      <c r="L29" s="35">
        <f t="shared" si="5"/>
        <v>0</v>
      </c>
      <c r="M29" s="35">
        <f t="shared" si="5"/>
        <v>0</v>
      </c>
      <c r="N29" s="35">
        <f t="shared" si="5"/>
        <v>0</v>
      </c>
      <c r="O29" s="35">
        <f t="shared" si="5"/>
        <v>0</v>
      </c>
      <c r="P29" s="35">
        <f t="shared" si="5"/>
        <v>0</v>
      </c>
      <c r="Q29" s="36">
        <f t="shared" si="4"/>
        <v>0</v>
      </c>
    </row>
    <row r="30" spans="1:17" x14ac:dyDescent="0.3">
      <c r="A30" s="21" t="s">
        <v>63</v>
      </c>
      <c r="B30" s="22"/>
      <c r="C30" s="27">
        <f t="shared" ref="C30:P30" si="6">C14+C29</f>
        <v>57880</v>
      </c>
      <c r="D30" s="27">
        <f t="shared" si="6"/>
        <v>4823.3333333333339</v>
      </c>
      <c r="E30" s="23">
        <f t="shared" si="6"/>
        <v>0</v>
      </c>
      <c r="F30" s="23">
        <f t="shared" si="6"/>
        <v>0</v>
      </c>
      <c r="G30" s="23">
        <f t="shared" si="6"/>
        <v>0</v>
      </c>
      <c r="H30" s="23">
        <f t="shared" si="6"/>
        <v>0</v>
      </c>
      <c r="I30" s="23">
        <f t="shared" si="6"/>
        <v>0</v>
      </c>
      <c r="J30" s="37">
        <f t="shared" si="6"/>
        <v>0</v>
      </c>
      <c r="K30" s="37">
        <f t="shared" si="6"/>
        <v>0</v>
      </c>
      <c r="L30" s="37">
        <f t="shared" si="6"/>
        <v>0</v>
      </c>
      <c r="M30" s="37">
        <f t="shared" si="6"/>
        <v>0</v>
      </c>
      <c r="N30" s="37">
        <f t="shared" si="6"/>
        <v>0</v>
      </c>
      <c r="O30" s="37">
        <f t="shared" si="6"/>
        <v>0</v>
      </c>
      <c r="P30" s="37">
        <f t="shared" si="6"/>
        <v>0</v>
      </c>
      <c r="Q30" s="38">
        <f t="shared" si="4"/>
        <v>0</v>
      </c>
    </row>
    <row r="31" spans="1:17" x14ac:dyDescent="0.3">
      <c r="A31" s="15" t="s">
        <v>24</v>
      </c>
      <c r="B31" s="16"/>
      <c r="C31" s="11"/>
      <c r="D31" s="11"/>
      <c r="E31" s="17">
        <f>$D$30</f>
        <v>4823.3333333333339</v>
      </c>
      <c r="F31" s="17">
        <f t="shared" ref="F31:P31" si="7">E31+$D$30</f>
        <v>9646.6666666666679</v>
      </c>
      <c r="G31" s="17">
        <f t="shared" si="7"/>
        <v>14470.000000000002</v>
      </c>
      <c r="H31" s="17">
        <f t="shared" si="7"/>
        <v>19293.333333333336</v>
      </c>
      <c r="I31" s="17">
        <f t="shared" si="7"/>
        <v>24116.666666666672</v>
      </c>
      <c r="J31" s="39">
        <f t="shared" si="7"/>
        <v>28940.000000000007</v>
      </c>
      <c r="K31" s="39">
        <f t="shared" si="7"/>
        <v>33763.333333333343</v>
      </c>
      <c r="L31" s="39">
        <f t="shared" si="7"/>
        <v>38586.666666666679</v>
      </c>
      <c r="M31" s="39">
        <f t="shared" si="7"/>
        <v>43410.000000000015</v>
      </c>
      <c r="N31" s="39">
        <f t="shared" si="7"/>
        <v>48233.33333333335</v>
      </c>
      <c r="O31" s="39">
        <f t="shared" si="7"/>
        <v>53056.666666666686</v>
      </c>
      <c r="P31" s="39">
        <f t="shared" si="7"/>
        <v>57880.000000000022</v>
      </c>
      <c r="Q31" s="40"/>
    </row>
    <row r="32" spans="1:17" x14ac:dyDescent="0.3">
      <c r="A32" s="2" t="s">
        <v>25</v>
      </c>
      <c r="B32" s="5"/>
      <c r="C32" s="11"/>
      <c r="D32" s="11"/>
      <c r="E32" s="12">
        <f>SUM($E30:E30)</f>
        <v>0</v>
      </c>
      <c r="F32" s="12">
        <f>SUM($E30:F30)</f>
        <v>0</v>
      </c>
      <c r="G32" s="12">
        <f>SUM($E30:G30)</f>
        <v>0</v>
      </c>
      <c r="H32" s="12">
        <f>SUM($E30:H30)</f>
        <v>0</v>
      </c>
      <c r="I32" s="12">
        <f>SUM($E30:I30)</f>
        <v>0</v>
      </c>
      <c r="J32" s="41">
        <f>SUM($E30:J30)</f>
        <v>0</v>
      </c>
      <c r="K32" s="41">
        <f>SUM($E30:K30)</f>
        <v>0</v>
      </c>
      <c r="L32" s="41">
        <f>SUM($E30:L30)</f>
        <v>0</v>
      </c>
      <c r="M32" s="41">
        <f>SUM($E30:M30)</f>
        <v>0</v>
      </c>
      <c r="N32" s="41">
        <f>SUM($E30:N30)</f>
        <v>0</v>
      </c>
      <c r="O32" s="41">
        <f>SUM($E30:O30)</f>
        <v>0</v>
      </c>
      <c r="P32" s="41">
        <f>SUM($E30:P30)</f>
        <v>0</v>
      </c>
      <c r="Q32" s="40"/>
    </row>
    <row r="37" spans="1:2" x14ac:dyDescent="0.3">
      <c r="A37" s="4"/>
      <c r="B37" s="4"/>
    </row>
  </sheetData>
  <mergeCells count="2">
    <mergeCell ref="E2:Q2"/>
    <mergeCell ref="C2:D2"/>
  </mergeCells>
  <pageMargins left="0.7" right="0.7" top="0.75" bottom="0.75" header="0.3" footer="0.3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Purchase Expenses</vt:lpstr>
      <vt:lpstr>Cruising Expenses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 Morrison</dc:creator>
  <cp:lastModifiedBy>Doug Morrison</cp:lastModifiedBy>
  <dcterms:created xsi:type="dcterms:W3CDTF">2026-09-11T18:40:20Z</dcterms:created>
  <dcterms:modified xsi:type="dcterms:W3CDTF">2026-10-01T14:22:26Z</dcterms:modified>
</cp:coreProperties>
</file>